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90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2" i="1"/>
  <c r="D72"/>
  <c r="G56"/>
  <c r="D56"/>
  <c r="D74" s="1"/>
  <c r="B56"/>
  <c r="A56"/>
  <c r="C55"/>
  <c r="C54"/>
  <c r="C53"/>
  <c r="C52"/>
  <c r="C51"/>
  <c r="C50"/>
  <c r="C49"/>
  <c r="C48"/>
  <c r="C47"/>
  <c r="C46"/>
  <c r="C45"/>
  <c r="G30"/>
  <c r="D30"/>
  <c r="G18"/>
  <c r="G20" s="1"/>
  <c r="G78" s="1"/>
  <c r="D18"/>
  <c r="D20" s="1"/>
  <c r="B18"/>
  <c r="A18"/>
  <c r="C17"/>
  <c r="C16"/>
  <c r="C15"/>
  <c r="C14"/>
  <c r="C13"/>
  <c r="C12"/>
  <c r="C11"/>
  <c r="C10"/>
  <c r="G74" l="1"/>
  <c r="C18"/>
  <c r="C20" s="1"/>
  <c r="D37"/>
  <c r="D78" s="1"/>
  <c r="C56"/>
  <c r="G37"/>
</calcChain>
</file>

<file path=xl/sharedStrings.xml><?xml version="1.0" encoding="utf-8"?>
<sst xmlns="http://schemas.openxmlformats.org/spreadsheetml/2006/main" count="94" uniqueCount="68">
  <si>
    <t>องค์การบริหารส่วนตำบลตรอกนอง</t>
  </si>
  <si>
    <t>รายงาน  รับ - จ่ายเงิน</t>
  </si>
  <si>
    <t>จนถึงปัจจุปัน</t>
  </si>
  <si>
    <t>จำนวนเงิน</t>
  </si>
  <si>
    <t>ประมาณการ</t>
  </si>
  <si>
    <t>เงินอุดหนุนระบุ</t>
  </si>
  <si>
    <t>รวม</t>
  </si>
  <si>
    <t>เกิดขึ้นจริง</t>
  </si>
  <si>
    <t>รายการ</t>
  </si>
  <si>
    <t>รหัสบัญชี</t>
  </si>
  <si>
    <t>เดือนนี้</t>
  </si>
  <si>
    <t>(บาท)</t>
  </si>
  <si>
    <t>วัตถุประสงค์/</t>
  </si>
  <si>
    <t>ที่เกิดขึ้นจริง</t>
  </si>
  <si>
    <t>เฉพาะกิจ (บาท)</t>
  </si>
  <si>
    <t>ยอดยกมา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</si>
  <si>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</si>
  <si>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</si>
  <si>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</si>
  <si>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</si>
  <si>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</si>
  <si>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</si>
  <si>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</si>
  <si>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</si>
  <si>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</si>
  <si>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</si>
  <si>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 xml:space="preserve"> </t>
  </si>
  <si>
    <t>เงินสะสม</t>
  </si>
  <si>
    <t>งบกลาง - เบี้ยยังชีพผู้สูงอายุ</t>
  </si>
  <si>
    <t>รวมรายรับ</t>
  </si>
  <si>
    <t>รายจ่าย</t>
  </si>
  <si>
    <t xml:space="preserve">  งบกลาง</t>
  </si>
  <si>
    <t xml:space="preserve">  เงินเดือน (ฝ่ายการเมือง)</t>
  </si>
  <si>
    <t xml:space="preserve">  เงินเดือน (ฝ่ายประจำ)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</si>
  <si>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</si>
  <si>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</si>
  <si>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</si>
  <si>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</si>
  <si>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</si>
  <si>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</si>
  <si>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รายจ่ายอื่นๆ </t>
  </si>
  <si>
    <t xml:space="preserve">  เงินอุดหนุน</t>
  </si>
  <si>
    <t xml:space="preserve">  ลูกหนี้เงินยืมเงินงบประมาณ</t>
  </si>
  <si>
    <t xml:space="preserve">  ลูกหนี้เงินยืมเงินสะสม</t>
  </si>
  <si>
    <t xml:space="preserve">  ลูกหนี้เงินขาดบัญชี</t>
  </si>
  <si>
    <t xml:space="preserve">  รายจ่ายค้างจ่าย (หมายเหตุ 2)</t>
  </si>
  <si>
    <t xml:space="preserve">  ฎีกาค้างจ่าย (หมายเหตุ 3)</t>
  </si>
  <si>
    <t xml:space="preserve">  เงินรับฝาก (หมายเหตุ 4)</t>
  </si>
  <si>
    <t>งบกลาง - เงินสมทบกองทุนประกันสังคม (ศพด.)</t>
  </si>
  <si>
    <t>งบกลาง - เบี้ยยังชีพคนพิการ</t>
  </si>
  <si>
    <t>เงินเดือน (ฝ่ายประจำ) (ศพด.)</t>
  </si>
  <si>
    <t>ค่าวัสดุ (ศพด.)</t>
  </si>
  <si>
    <t>ค่าที่ดินและสิ่งก่อสร้าง</t>
  </si>
  <si>
    <r>
      <t xml:space="preserve">เงินอุดหนุน - </t>
    </r>
    <r>
      <rPr>
        <b/>
        <sz val="12"/>
        <color theme="1"/>
        <rFont val="TH SarabunPSK"/>
        <family val="2"/>
      </rPr>
      <t>โครงการป้องกันและแก้ไขปัญหายาเสพติด</t>
    </r>
  </si>
  <si>
    <t>รวมรายจ่าย</t>
  </si>
  <si>
    <t>สูงกว่า</t>
  </si>
  <si>
    <t>รายรับ                        รายจ่าย</t>
  </si>
  <si>
    <t>(ต่ำกว่า)</t>
  </si>
  <si>
    <t>ยอดยกไป</t>
  </si>
  <si>
    <t>รายได้รัฐบาลค้างรับ</t>
  </si>
  <si>
    <t>เงินทุนสำรองงินสะสม</t>
  </si>
  <si>
    <t>ลูกหนี้เงินยืมเงินงบประมาณ</t>
  </si>
  <si>
    <t>เงินรับฝาก (หมายเหตุ 4)</t>
  </si>
  <si>
    <t>ค่าใช้สอย</t>
  </si>
  <si>
    <t>เงินรายรับ - ค่าปรับการผิดสัญญา</t>
  </si>
  <si>
    <t>เงินอุดหนุน</t>
  </si>
  <si>
    <t>ปีงบประมาณ พ.ศ. 2559 ประจำเดือน มิถุนายน พ.ศ. 2559</t>
  </si>
  <si>
    <t>ค่าตอบแทน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</si>
</sst>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4" xfId="0" applyFont="1" applyBorder="1"/>
    <xf numFmtId="0" fontId="3" fillId="0" borderId="0" xfId="0" applyFont="1"/>
    <xf numFmtId="43" fontId="4" fillId="0" borderId="0" xfId="1" applyFont="1"/>
    <xf numFmtId="0" fontId="4" fillId="0" borderId="4" xfId="0" applyFont="1" applyBorder="1"/>
    <xf numFmtId="0" fontId="2" fillId="0" borderId="4" xfId="0" applyFont="1" applyBorder="1" applyAlignment="1">
      <alignment horizontal="center"/>
    </xf>
    <xf numFmtId="43" fontId="4" fillId="0" borderId="6" xfId="1" applyFont="1" applyBorder="1"/>
    <xf numFmtId="0" fontId="2" fillId="0" borderId="6" xfId="0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5" fillId="0" borderId="6" xfId="0" applyFont="1" applyBorder="1"/>
    <xf numFmtId="43" fontId="3" fillId="0" borderId="6" xfId="1" applyFont="1" applyBorder="1"/>
    <xf numFmtId="43" fontId="5" fillId="0" borderId="0" xfId="1" applyFont="1"/>
    <xf numFmtId="43" fontId="3" fillId="0" borderId="0" xfId="1" applyFont="1"/>
    <xf numFmtId="43" fontId="5" fillId="0" borderId="6" xfId="1" applyFont="1" applyBorder="1"/>
    <xf numFmtId="0" fontId="4" fillId="0" borderId="6" xfId="0" applyFont="1" applyBorder="1" applyAlignment="1">
      <alignment horizontal="center"/>
    </xf>
    <xf numFmtId="43" fontId="3" fillId="0" borderId="6" xfId="0" applyNumberFormat="1" applyFont="1" applyBorder="1"/>
    <xf numFmtId="43" fontId="4" fillId="0" borderId="6" xfId="0" applyNumberFormat="1" applyFont="1" applyBorder="1"/>
    <xf numFmtId="43" fontId="4" fillId="0" borderId="0" xfId="0" applyNumberFormat="1" applyFont="1"/>
    <xf numFmtId="0" fontId="3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43" fontId="4" fillId="0" borderId="10" xfId="0" applyNumberFormat="1" applyFont="1" applyBorder="1"/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4" xfId="0" applyNumberFormat="1" applyFont="1" applyBorder="1"/>
    <xf numFmtId="0" fontId="4" fillId="0" borderId="0" xfId="0" applyFont="1" applyAlignment="1">
      <alignment horizontal="center"/>
    </xf>
    <xf numFmtId="43" fontId="3" fillId="0" borderId="9" xfId="0" applyNumberFormat="1" applyFont="1" applyBorder="1"/>
    <xf numFmtId="43" fontId="4" fillId="0" borderId="12" xfId="0" applyNumberFormat="1" applyFont="1" applyBorder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activeCell="E85" sqref="E85"/>
    </sheetView>
  </sheetViews>
  <sheetFormatPr defaultRowHeight="14.25"/>
  <cols>
    <col min="1" max="1" width="12.875" customWidth="1"/>
    <col min="2" max="2" width="11.375" customWidth="1"/>
    <col min="3" max="3" width="12.25" customWidth="1"/>
    <col min="4" max="4" width="12" customWidth="1"/>
    <col min="5" max="5" width="31.375" customWidth="1"/>
    <col min="6" max="6" width="7.875" style="65" customWidth="1"/>
    <col min="7" max="7" width="12.25" customWidth="1"/>
    <col min="10" max="10" width="10.125" bestFit="1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ht="24">
      <c r="A2" s="1" t="s">
        <v>1</v>
      </c>
      <c r="B2" s="1"/>
      <c r="C2" s="1"/>
      <c r="D2" s="1"/>
      <c r="E2" s="1"/>
      <c r="F2" s="1"/>
      <c r="G2" s="1"/>
    </row>
    <row r="3" spans="1:7" ht="24">
      <c r="A3" s="2" t="s">
        <v>66</v>
      </c>
      <c r="B3" s="2"/>
      <c r="C3" s="2"/>
      <c r="D3" s="2"/>
      <c r="E3" s="2"/>
      <c r="F3" s="2"/>
      <c r="G3" s="2"/>
    </row>
    <row r="4" spans="1:7" ht="21.75">
      <c r="A4" s="3" t="s">
        <v>2</v>
      </c>
      <c r="B4" s="4"/>
      <c r="C4" s="4"/>
      <c r="D4" s="4"/>
      <c r="E4" s="5"/>
      <c r="F4" s="6"/>
      <c r="G4" s="6" t="s">
        <v>3</v>
      </c>
    </row>
    <row r="5" spans="1:7" ht="21.75">
      <c r="A5" s="7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8" t="s">
        <v>9</v>
      </c>
      <c r="G5" s="8" t="s">
        <v>10</v>
      </c>
    </row>
    <row r="6" spans="1:7" ht="21.75">
      <c r="A6" s="9" t="s">
        <v>11</v>
      </c>
      <c r="B6" s="9" t="s">
        <v>12</v>
      </c>
      <c r="C6" s="9" t="s">
        <v>11</v>
      </c>
      <c r="D6" s="9" t="s">
        <v>11</v>
      </c>
      <c r="E6" s="10"/>
      <c r="F6" s="8"/>
      <c r="G6" s="8" t="s">
        <v>13</v>
      </c>
    </row>
    <row r="7" spans="1:7" ht="21.75">
      <c r="A7" s="11"/>
      <c r="B7" s="12" t="s">
        <v>14</v>
      </c>
      <c r="C7" s="11"/>
      <c r="D7" s="11"/>
      <c r="E7" s="13"/>
      <c r="F7" s="14"/>
      <c r="G7" s="14" t="s">
        <v>11</v>
      </c>
    </row>
    <row r="8" spans="1:7" ht="24">
      <c r="A8" s="15"/>
      <c r="B8" s="16"/>
      <c r="C8" s="5"/>
      <c r="D8" s="17">
        <v>23486658.34</v>
      </c>
      <c r="E8" s="18" t="s">
        <v>15</v>
      </c>
      <c r="F8" s="19"/>
      <c r="G8" s="20">
        <v>25493710.050000001</v>
      </c>
    </row>
    <row r="9" spans="1:7" ht="24">
      <c r="A9" s="21"/>
      <c r="B9" s="16"/>
      <c r="C9" s="10"/>
      <c r="D9" s="22"/>
      <c r="E9" s="10" t="s">
        <v>16</v>
      </c>
      <c r="F9" s="23"/>
      <c r="G9" s="24"/>
    </row>
    <row r="10" spans="1:7" ht="23.25">
      <c r="A10" s="25">
        <v>211300</v>
      </c>
      <c r="B10" s="26">
        <v>0</v>
      </c>
      <c r="C10" s="25">
        <f t="shared" ref="C10:C17" si="0">A10+B10</f>
        <v>211300</v>
      </c>
      <c r="D10" s="27">
        <v>198890.02</v>
      </c>
      <c r="E10" s="10" t="s">
        <v>17</v>
      </c>
      <c r="F10" s="8">
        <v>411000</v>
      </c>
      <c r="G10" s="25">
        <v>1412.43</v>
      </c>
    </row>
    <row r="11" spans="1:7" ht="23.25">
      <c r="A11" s="25">
        <v>206200</v>
      </c>
      <c r="B11" s="26">
        <v>0</v>
      </c>
      <c r="C11" s="25">
        <f t="shared" si="0"/>
        <v>206200</v>
      </c>
      <c r="D11" s="27">
        <v>543445.38</v>
      </c>
      <c r="E11" s="10" t="s">
        <v>18</v>
      </c>
      <c r="F11" s="8">
        <v>412000</v>
      </c>
      <c r="G11" s="25">
        <v>12480.88</v>
      </c>
    </row>
    <row r="12" spans="1:7" ht="23.25">
      <c r="A12" s="25">
        <v>206000</v>
      </c>
      <c r="B12" s="26">
        <v>0</v>
      </c>
      <c r="C12" s="25">
        <f t="shared" si="0"/>
        <v>206000</v>
      </c>
      <c r="D12" s="27">
        <v>89012.59</v>
      </c>
      <c r="E12" s="10" t="s">
        <v>19</v>
      </c>
      <c r="F12" s="8">
        <v>413000</v>
      </c>
      <c r="G12" s="25">
        <v>0</v>
      </c>
    </row>
    <row r="13" spans="1:7" ht="23.25">
      <c r="A13" s="25">
        <v>120000</v>
      </c>
      <c r="B13" s="26">
        <v>0</v>
      </c>
      <c r="C13" s="25">
        <f t="shared" si="0"/>
        <v>120000</v>
      </c>
      <c r="D13" s="27">
        <v>53318</v>
      </c>
      <c r="E13" s="10" t="s">
        <v>20</v>
      </c>
      <c r="F13" s="8">
        <v>414000</v>
      </c>
      <c r="G13" s="25">
        <v>2924</v>
      </c>
    </row>
    <row r="14" spans="1:7" ht="23.25">
      <c r="A14" s="25">
        <v>140000</v>
      </c>
      <c r="B14" s="26">
        <v>0</v>
      </c>
      <c r="C14" s="25">
        <f t="shared" si="0"/>
        <v>140000</v>
      </c>
      <c r="D14" s="27">
        <v>91910</v>
      </c>
      <c r="E14" s="10" t="s">
        <v>21</v>
      </c>
      <c r="F14" s="8">
        <v>415000</v>
      </c>
      <c r="G14" s="25">
        <v>200</v>
      </c>
    </row>
    <row r="15" spans="1:7" ht="23.25">
      <c r="A15" s="25">
        <v>3000</v>
      </c>
      <c r="B15" s="26">
        <v>0</v>
      </c>
      <c r="C15" s="25">
        <f t="shared" si="0"/>
        <v>3000</v>
      </c>
      <c r="D15" s="27">
        <v>0</v>
      </c>
      <c r="E15" s="10" t="s">
        <v>22</v>
      </c>
      <c r="F15" s="8">
        <v>416000</v>
      </c>
      <c r="G15" s="25">
        <v>0</v>
      </c>
    </row>
    <row r="16" spans="1:7" ht="23.25">
      <c r="A16" s="25">
        <v>12748500</v>
      </c>
      <c r="B16" s="26">
        <v>0</v>
      </c>
      <c r="C16" s="25">
        <f t="shared" si="0"/>
        <v>12748500</v>
      </c>
      <c r="D16" s="27">
        <v>10014409.75</v>
      </c>
      <c r="E16" s="10" t="s">
        <v>23</v>
      </c>
      <c r="F16" s="8">
        <v>421000</v>
      </c>
      <c r="G16" s="25">
        <v>1099633.94</v>
      </c>
    </row>
    <row r="17" spans="1:7" ht="23.25">
      <c r="A17" s="25">
        <v>4687000</v>
      </c>
      <c r="B17" s="26">
        <v>0</v>
      </c>
      <c r="C17" s="25">
        <f t="shared" si="0"/>
        <v>4687000</v>
      </c>
      <c r="D17" s="27">
        <v>3156717</v>
      </c>
      <c r="E17" s="10" t="s">
        <v>24</v>
      </c>
      <c r="F17" s="8">
        <v>431000</v>
      </c>
      <c r="G17" s="25">
        <v>0</v>
      </c>
    </row>
    <row r="18" spans="1:7" ht="21.75">
      <c r="A18" s="20">
        <f>A10+A11+A12+A13+A14+A15+A16+A17</f>
        <v>18322000</v>
      </c>
      <c r="B18" s="20">
        <f>B10+B11+B12+B13+B14+B15+B16+B17</f>
        <v>0</v>
      </c>
      <c r="C18" s="20">
        <f>C10+C11+C12+C13+C14+C15+C16+C17</f>
        <v>18322000</v>
      </c>
      <c r="D18" s="20">
        <f>D10+D11+D12+D13+D14+D15+D16+D17</f>
        <v>14147702.74</v>
      </c>
      <c r="E18" s="29" t="s">
        <v>6</v>
      </c>
      <c r="F18" s="8"/>
      <c r="G18" s="20">
        <f>G10+G11+G12+G13+G14+G15+G16+G17</f>
        <v>1116651.25</v>
      </c>
    </row>
    <row r="19" spans="1:7" ht="23.25">
      <c r="A19" s="25">
        <v>0</v>
      </c>
      <c r="B19" s="26"/>
      <c r="C19" s="30">
        <v>0</v>
      </c>
      <c r="D19" s="27">
        <v>4768920</v>
      </c>
      <c r="E19" s="10" t="s">
        <v>25</v>
      </c>
      <c r="F19" s="8">
        <v>441000</v>
      </c>
      <c r="G19" s="25">
        <v>1226000</v>
      </c>
    </row>
    <row r="20" spans="1:7" ht="24">
      <c r="A20" s="21"/>
      <c r="B20" s="16"/>
      <c r="C20" s="31">
        <f>C18+C19</f>
        <v>18322000</v>
      </c>
      <c r="D20" s="32">
        <f>D18+D19</f>
        <v>18916622.740000002</v>
      </c>
      <c r="E20" s="29" t="s">
        <v>6</v>
      </c>
      <c r="F20" s="8"/>
      <c r="G20" s="31">
        <f>G18+G19</f>
        <v>2342651.25</v>
      </c>
    </row>
    <row r="21" spans="1:7" ht="24">
      <c r="A21" s="21"/>
      <c r="B21" s="16"/>
      <c r="C21" s="10"/>
      <c r="D21" s="27">
        <v>550</v>
      </c>
      <c r="E21" s="10" t="s">
        <v>61</v>
      </c>
      <c r="F21" s="8">
        <v>113100</v>
      </c>
      <c r="G21" s="28">
        <v>0</v>
      </c>
    </row>
    <row r="22" spans="1:7" ht="24">
      <c r="A22" s="21"/>
      <c r="B22" s="16"/>
      <c r="C22" s="10"/>
      <c r="D22" s="27">
        <v>404450</v>
      </c>
      <c r="E22" s="10" t="s">
        <v>59</v>
      </c>
      <c r="F22" s="8">
        <v>113200</v>
      </c>
      <c r="G22" s="28">
        <v>0</v>
      </c>
    </row>
    <row r="23" spans="1:7" ht="24">
      <c r="A23" s="21"/>
      <c r="B23" s="16"/>
      <c r="C23" s="10"/>
      <c r="D23" s="27">
        <v>363892.82</v>
      </c>
      <c r="E23" s="10" t="s">
        <v>62</v>
      </c>
      <c r="F23" s="8">
        <v>215000</v>
      </c>
      <c r="G23" s="25">
        <v>15632.93</v>
      </c>
    </row>
    <row r="24" spans="1:7" ht="24">
      <c r="A24" s="21"/>
      <c r="B24" s="16"/>
      <c r="C24" s="10"/>
      <c r="D24" s="27">
        <v>787.5</v>
      </c>
      <c r="E24" s="10" t="s">
        <v>27</v>
      </c>
      <c r="F24" s="8">
        <v>310000</v>
      </c>
      <c r="G24" s="25">
        <v>0</v>
      </c>
    </row>
    <row r="25" spans="1:7" ht="24">
      <c r="A25" s="21"/>
      <c r="B25" s="16"/>
      <c r="C25" s="10"/>
      <c r="D25" s="27">
        <v>262.5</v>
      </c>
      <c r="E25" s="10" t="s">
        <v>60</v>
      </c>
      <c r="F25" s="8">
        <v>320000</v>
      </c>
      <c r="G25" s="25">
        <v>0</v>
      </c>
    </row>
    <row r="26" spans="1:7" ht="24">
      <c r="A26" s="21"/>
      <c r="B26" s="16"/>
      <c r="C26" s="10"/>
      <c r="D26" s="27">
        <v>1268</v>
      </c>
      <c r="E26" s="33" t="s">
        <v>67</v>
      </c>
      <c r="F26" s="8">
        <v>531000</v>
      </c>
      <c r="G26" s="25">
        <v>1268</v>
      </c>
    </row>
    <row r="27" spans="1:7" ht="24">
      <c r="A27" s="21"/>
      <c r="B27" s="16"/>
      <c r="C27" s="30"/>
      <c r="D27" s="27">
        <v>200</v>
      </c>
      <c r="E27" s="33" t="s">
        <v>63</v>
      </c>
      <c r="F27" s="8">
        <v>532000</v>
      </c>
      <c r="G27" s="25">
        <v>0</v>
      </c>
    </row>
    <row r="28" spans="1:7" ht="24">
      <c r="A28" s="21"/>
      <c r="B28" s="16"/>
      <c r="C28" s="10" t="s">
        <v>26</v>
      </c>
      <c r="D28" s="27">
        <v>15000</v>
      </c>
      <c r="E28" s="66" t="s">
        <v>65</v>
      </c>
      <c r="F28" s="8">
        <v>561000</v>
      </c>
      <c r="G28" s="30">
        <v>0</v>
      </c>
    </row>
    <row r="29" spans="1:7" ht="24">
      <c r="A29" s="21"/>
      <c r="B29" s="16"/>
      <c r="C29" s="10"/>
      <c r="D29" s="27">
        <v>600</v>
      </c>
      <c r="E29" s="66" t="s">
        <v>28</v>
      </c>
      <c r="F29" s="8">
        <v>7510000</v>
      </c>
      <c r="G29" s="30">
        <v>600</v>
      </c>
    </row>
    <row r="30" spans="1:7" ht="24">
      <c r="A30" s="21"/>
      <c r="B30" s="16"/>
      <c r="C30" s="10"/>
      <c r="D30" s="17">
        <f>D21+D22+D23+D24+D25+D26+D27+D28+D29</f>
        <v>787010.82000000007</v>
      </c>
      <c r="E30" s="29" t="s">
        <v>6</v>
      </c>
      <c r="F30" s="8"/>
      <c r="G30" s="31">
        <f>G21+G22+G23+G24+G25+G26+G27+G28+G29</f>
        <v>17500.93</v>
      </c>
    </row>
    <row r="31" spans="1:7" ht="24">
      <c r="A31" s="21"/>
      <c r="B31" s="16"/>
      <c r="C31" s="10"/>
      <c r="D31" s="27"/>
      <c r="E31" s="10"/>
      <c r="F31" s="8"/>
      <c r="G31" s="25"/>
    </row>
    <row r="32" spans="1:7" ht="24">
      <c r="A32" s="21"/>
      <c r="B32" s="16"/>
      <c r="C32" s="10"/>
      <c r="D32" s="27"/>
      <c r="E32" s="10"/>
      <c r="F32" s="8"/>
      <c r="G32" s="25"/>
    </row>
    <row r="33" spans="1:7" ht="24">
      <c r="A33" s="21"/>
      <c r="B33" s="16"/>
      <c r="C33" s="10"/>
      <c r="D33" s="27"/>
      <c r="E33" s="33"/>
      <c r="F33" s="8"/>
      <c r="G33" s="25"/>
    </row>
    <row r="34" spans="1:7" ht="24">
      <c r="A34" s="21"/>
      <c r="B34" s="16"/>
      <c r="C34" s="10"/>
      <c r="D34" s="17"/>
      <c r="E34" s="29"/>
      <c r="F34" s="8"/>
      <c r="G34" s="31"/>
    </row>
    <row r="35" spans="1:7" ht="24">
      <c r="A35" s="21"/>
      <c r="B35" s="16"/>
      <c r="C35" s="10"/>
      <c r="D35" s="22"/>
      <c r="E35" s="10"/>
      <c r="F35" s="8"/>
      <c r="G35" s="10"/>
    </row>
    <row r="36" spans="1:7" ht="24">
      <c r="A36" s="21"/>
      <c r="B36" s="16"/>
      <c r="C36" s="10"/>
      <c r="D36" s="22"/>
      <c r="E36" s="21"/>
      <c r="F36" s="23"/>
      <c r="G36" s="10"/>
    </row>
    <row r="37" spans="1:7" ht="24">
      <c r="A37" s="34"/>
      <c r="B37" s="35"/>
      <c r="C37" s="36"/>
      <c r="D37" s="37">
        <f>D20+D30</f>
        <v>19703633.560000002</v>
      </c>
      <c r="E37" s="38" t="s">
        <v>29</v>
      </c>
      <c r="F37" s="39"/>
      <c r="G37" s="37">
        <f>G20+G30</f>
        <v>2360152.1800000002</v>
      </c>
    </row>
    <row r="38" spans="1:7" ht="24">
      <c r="A38" s="40"/>
      <c r="B38" s="40"/>
      <c r="C38" s="41"/>
      <c r="D38" s="40"/>
      <c r="E38" s="42"/>
      <c r="F38" s="42"/>
      <c r="G38" s="43"/>
    </row>
    <row r="39" spans="1:7" ht="24">
      <c r="A39" s="22"/>
      <c r="B39" s="22"/>
      <c r="C39" s="22"/>
      <c r="D39" s="22"/>
      <c r="E39" s="22"/>
      <c r="F39" s="44"/>
      <c r="G39" s="16"/>
    </row>
    <row r="40" spans="1:7" ht="21.75">
      <c r="A40" s="45" t="s">
        <v>2</v>
      </c>
      <c r="B40" s="46"/>
      <c r="C40" s="46"/>
      <c r="D40" s="46"/>
      <c r="E40" s="18"/>
      <c r="F40" s="47"/>
      <c r="G40" s="47" t="s">
        <v>3</v>
      </c>
    </row>
    <row r="41" spans="1:7" ht="21.75">
      <c r="A41" s="48" t="s">
        <v>4</v>
      </c>
      <c r="B41" s="48" t="s">
        <v>5</v>
      </c>
      <c r="C41" s="48" t="s">
        <v>6</v>
      </c>
      <c r="D41" s="48" t="s">
        <v>7</v>
      </c>
      <c r="E41" s="29" t="s">
        <v>8</v>
      </c>
      <c r="F41" s="29" t="s">
        <v>9</v>
      </c>
      <c r="G41" s="29" t="s">
        <v>10</v>
      </c>
    </row>
    <row r="42" spans="1:7" ht="21.75">
      <c r="A42" s="49" t="s">
        <v>11</v>
      </c>
      <c r="B42" s="49" t="s">
        <v>12</v>
      </c>
      <c r="C42" s="49" t="s">
        <v>11</v>
      </c>
      <c r="D42" s="49" t="s">
        <v>11</v>
      </c>
      <c r="E42" s="50"/>
      <c r="F42" s="29"/>
      <c r="G42" s="29" t="s">
        <v>13</v>
      </c>
    </row>
    <row r="43" spans="1:7" ht="21.75">
      <c r="A43" s="51"/>
      <c r="B43" s="52" t="s">
        <v>14</v>
      </c>
      <c r="C43" s="51"/>
      <c r="D43" s="51"/>
      <c r="E43" s="53"/>
      <c r="F43" s="54"/>
      <c r="G43" s="54" t="s">
        <v>11</v>
      </c>
    </row>
    <row r="44" spans="1:7" ht="21.75">
      <c r="A44" s="5"/>
      <c r="B44" s="16"/>
      <c r="C44" s="5"/>
      <c r="D44" s="16"/>
      <c r="E44" s="55" t="s">
        <v>30</v>
      </c>
      <c r="F44" s="6"/>
      <c r="G44" s="5"/>
    </row>
    <row r="45" spans="1:7" ht="21.75">
      <c r="A45" s="25">
        <v>601930</v>
      </c>
      <c r="B45" s="27">
        <v>0</v>
      </c>
      <c r="C45" s="25">
        <f t="shared" ref="C45:C55" si="1">A45</f>
        <v>601930</v>
      </c>
      <c r="D45" s="27">
        <v>363525</v>
      </c>
      <c r="E45" s="33" t="s">
        <v>31</v>
      </c>
      <c r="F45" s="8">
        <v>510000</v>
      </c>
      <c r="G45" s="25">
        <v>9492</v>
      </c>
    </row>
    <row r="46" spans="1:7" ht="21.75">
      <c r="A46" s="25">
        <v>1793520</v>
      </c>
      <c r="B46" s="27">
        <v>0</v>
      </c>
      <c r="C46" s="25">
        <f t="shared" si="1"/>
        <v>1793520</v>
      </c>
      <c r="D46" s="27">
        <v>1345140</v>
      </c>
      <c r="E46" s="33" t="s">
        <v>32</v>
      </c>
      <c r="F46" s="8">
        <v>521000</v>
      </c>
      <c r="G46" s="25">
        <v>149460</v>
      </c>
    </row>
    <row r="47" spans="1:7" ht="21.75">
      <c r="A47" s="25">
        <v>6420860</v>
      </c>
      <c r="B47" s="27">
        <v>0</v>
      </c>
      <c r="C47" s="25">
        <f t="shared" si="1"/>
        <v>6420860</v>
      </c>
      <c r="D47" s="27">
        <v>3583534</v>
      </c>
      <c r="E47" s="33" t="s">
        <v>33</v>
      </c>
      <c r="F47" s="8">
        <v>522000</v>
      </c>
      <c r="G47" s="25">
        <v>382332</v>
      </c>
    </row>
    <row r="48" spans="1:7" ht="21.75">
      <c r="A48" s="25">
        <v>438000</v>
      </c>
      <c r="B48" s="27">
        <v>0</v>
      </c>
      <c r="C48" s="25">
        <f t="shared" si="1"/>
        <v>438000</v>
      </c>
      <c r="D48" s="27">
        <v>110888</v>
      </c>
      <c r="E48" s="33" t="s">
        <v>34</v>
      </c>
      <c r="F48" s="8">
        <v>531000</v>
      </c>
      <c r="G48" s="25">
        <v>9570</v>
      </c>
    </row>
    <row r="49" spans="1:7" ht="21.75">
      <c r="A49" s="25">
        <v>2192400</v>
      </c>
      <c r="B49" s="27">
        <v>0</v>
      </c>
      <c r="C49" s="25">
        <f t="shared" si="1"/>
        <v>2192400</v>
      </c>
      <c r="D49" s="27">
        <v>801716.2</v>
      </c>
      <c r="E49" s="33" t="s">
        <v>35</v>
      </c>
      <c r="F49" s="8">
        <v>532000</v>
      </c>
      <c r="G49" s="25">
        <v>84102</v>
      </c>
    </row>
    <row r="50" spans="1:7" ht="21.75">
      <c r="A50" s="25">
        <v>1329040</v>
      </c>
      <c r="B50" s="27">
        <v>0</v>
      </c>
      <c r="C50" s="25">
        <f t="shared" si="1"/>
        <v>1329040</v>
      </c>
      <c r="D50" s="27">
        <v>597557.75</v>
      </c>
      <c r="E50" s="33" t="s">
        <v>36</v>
      </c>
      <c r="F50" s="8">
        <v>533000</v>
      </c>
      <c r="G50" s="25">
        <v>62898.15</v>
      </c>
    </row>
    <row r="51" spans="1:7" ht="21.75">
      <c r="A51" s="25">
        <v>298000</v>
      </c>
      <c r="B51" s="27">
        <v>0</v>
      </c>
      <c r="C51" s="25">
        <f t="shared" si="1"/>
        <v>298000</v>
      </c>
      <c r="D51" s="27">
        <v>187909.49</v>
      </c>
      <c r="E51" s="33" t="s">
        <v>37</v>
      </c>
      <c r="F51" s="8">
        <v>534000</v>
      </c>
      <c r="G51" s="25">
        <v>23463.82</v>
      </c>
    </row>
    <row r="52" spans="1:7" ht="21.75">
      <c r="A52" s="25">
        <v>587450</v>
      </c>
      <c r="B52" s="27">
        <v>0</v>
      </c>
      <c r="C52" s="25">
        <f t="shared" si="1"/>
        <v>587450</v>
      </c>
      <c r="D52" s="27">
        <v>69900</v>
      </c>
      <c r="E52" s="33" t="s">
        <v>38</v>
      </c>
      <c r="F52" s="8">
        <v>541000</v>
      </c>
      <c r="G52" s="25">
        <v>0</v>
      </c>
    </row>
    <row r="53" spans="1:7" ht="21.75">
      <c r="A53" s="25">
        <v>3839800</v>
      </c>
      <c r="B53" s="27">
        <v>0</v>
      </c>
      <c r="C53" s="25">
        <f t="shared" si="1"/>
        <v>3839800</v>
      </c>
      <c r="D53" s="27">
        <v>851600</v>
      </c>
      <c r="E53" s="33" t="s">
        <v>39</v>
      </c>
      <c r="F53" s="8">
        <v>542000</v>
      </c>
      <c r="G53" s="25">
        <v>140400</v>
      </c>
    </row>
    <row r="54" spans="1:7" ht="21.75">
      <c r="A54" s="25">
        <v>30000</v>
      </c>
      <c r="B54" s="27">
        <v>0</v>
      </c>
      <c r="C54" s="25">
        <f t="shared" si="1"/>
        <v>30000</v>
      </c>
      <c r="D54" s="27">
        <v>0</v>
      </c>
      <c r="E54" s="33" t="s">
        <v>40</v>
      </c>
      <c r="F54" s="8">
        <v>551000</v>
      </c>
      <c r="G54" s="25">
        <v>0</v>
      </c>
    </row>
    <row r="55" spans="1:7" ht="21.75">
      <c r="A55" s="25">
        <v>791000</v>
      </c>
      <c r="B55" s="27">
        <v>0</v>
      </c>
      <c r="C55" s="25">
        <f t="shared" si="1"/>
        <v>791000</v>
      </c>
      <c r="D55" s="27">
        <v>477880</v>
      </c>
      <c r="E55" s="33" t="s">
        <v>41</v>
      </c>
      <c r="F55" s="8">
        <v>561000</v>
      </c>
      <c r="G55" s="25">
        <v>0</v>
      </c>
    </row>
    <row r="56" spans="1:7" ht="21.75">
      <c r="A56" s="20">
        <f>A45+A46+A47+A48+A49+A50+A51+A52+A53+A54+A55</f>
        <v>18322000</v>
      </c>
      <c r="B56" s="20">
        <f>B45+B46+B47+B48+B49+B50+B51+B52+B53+B54+B55</f>
        <v>0</v>
      </c>
      <c r="C56" s="20">
        <f>C45+C46+C47+C48+C49+C50+C51+C52+C53+C54+C55</f>
        <v>18322000</v>
      </c>
      <c r="D56" s="17">
        <f>D45+D46+D47+D48+D49+D50+D51+D52+D53+D54+D55</f>
        <v>8389650.4400000013</v>
      </c>
      <c r="E56" s="49" t="s">
        <v>6</v>
      </c>
      <c r="F56" s="8"/>
      <c r="G56" s="20">
        <f>G45+G46+G47+G48+G49+G50+G51+G52+G53+G54+G55</f>
        <v>861717.97</v>
      </c>
    </row>
    <row r="57" spans="1:7" ht="21.75">
      <c r="A57" s="25"/>
      <c r="B57" s="16"/>
      <c r="C57" s="10"/>
      <c r="D57" s="27">
        <v>373848</v>
      </c>
      <c r="E57" s="33" t="s">
        <v>42</v>
      </c>
      <c r="F57" s="8">
        <v>113100</v>
      </c>
      <c r="G57" s="25">
        <v>0</v>
      </c>
    </row>
    <row r="58" spans="1:7" ht="21.75">
      <c r="A58" s="25"/>
      <c r="B58" s="16"/>
      <c r="C58" s="10"/>
      <c r="D58" s="27">
        <v>1897250</v>
      </c>
      <c r="E58" s="33" t="s">
        <v>43</v>
      </c>
      <c r="F58" s="8">
        <v>113700</v>
      </c>
      <c r="G58" s="25">
        <v>301100</v>
      </c>
    </row>
    <row r="59" spans="1:7" ht="21.75">
      <c r="A59" s="25"/>
      <c r="B59" s="16"/>
      <c r="C59" s="10"/>
      <c r="D59" s="27">
        <v>0</v>
      </c>
      <c r="E59" s="33" t="s">
        <v>44</v>
      </c>
      <c r="F59" s="8">
        <v>123003</v>
      </c>
      <c r="G59" s="25">
        <v>0</v>
      </c>
    </row>
    <row r="60" spans="1:7" ht="21.75">
      <c r="A60" s="25"/>
      <c r="B60" s="16"/>
      <c r="C60" s="10"/>
      <c r="D60" s="27">
        <v>3304700</v>
      </c>
      <c r="E60" s="33" t="s">
        <v>45</v>
      </c>
      <c r="F60" s="8">
        <v>211000</v>
      </c>
      <c r="G60" s="25">
        <v>0</v>
      </c>
    </row>
    <row r="61" spans="1:7" ht="21.75">
      <c r="A61" s="25"/>
      <c r="B61" s="16"/>
      <c r="C61" s="10"/>
      <c r="D61" s="27">
        <v>0</v>
      </c>
      <c r="E61" s="33" t="s">
        <v>46</v>
      </c>
      <c r="F61" s="8">
        <v>213000</v>
      </c>
      <c r="G61" s="25">
        <v>0</v>
      </c>
    </row>
    <row r="62" spans="1:7" ht="21.75">
      <c r="A62" s="25"/>
      <c r="B62" s="16"/>
      <c r="C62" s="10"/>
      <c r="D62" s="27">
        <v>432058.72</v>
      </c>
      <c r="E62" s="33" t="s">
        <v>47</v>
      </c>
      <c r="F62" s="8">
        <v>215000</v>
      </c>
      <c r="G62" s="25">
        <v>32309.52</v>
      </c>
    </row>
    <row r="63" spans="1:7" ht="21.75">
      <c r="A63" s="25"/>
      <c r="B63" s="16"/>
      <c r="C63" s="10"/>
      <c r="D63" s="27">
        <v>126900</v>
      </c>
      <c r="E63" s="33" t="s">
        <v>64</v>
      </c>
      <c r="F63" s="8">
        <v>412210</v>
      </c>
      <c r="G63" s="25">
        <v>0</v>
      </c>
    </row>
    <row r="64" spans="1:7" ht="21.75">
      <c r="A64" s="10"/>
      <c r="B64" s="16"/>
      <c r="C64" s="10"/>
      <c r="D64" s="27">
        <v>440000</v>
      </c>
      <c r="E64" s="33" t="s">
        <v>52</v>
      </c>
      <c r="F64" s="8">
        <v>6542000</v>
      </c>
      <c r="G64" s="25">
        <v>0</v>
      </c>
    </row>
    <row r="65" spans="1:7" ht="21.75">
      <c r="A65" s="10"/>
      <c r="B65" s="16"/>
      <c r="C65" s="10"/>
      <c r="D65" s="27">
        <v>3550</v>
      </c>
      <c r="E65" s="33" t="s">
        <v>48</v>
      </c>
      <c r="F65" s="8">
        <v>7110300</v>
      </c>
      <c r="G65" s="25">
        <v>500</v>
      </c>
    </row>
    <row r="66" spans="1:7" ht="21.75">
      <c r="A66" s="10"/>
      <c r="B66" s="16"/>
      <c r="C66" s="10"/>
      <c r="D66" s="27">
        <v>518900</v>
      </c>
      <c r="E66" s="33" t="s">
        <v>28</v>
      </c>
      <c r="F66" s="8">
        <v>7110700</v>
      </c>
      <c r="G66" s="25">
        <v>0</v>
      </c>
    </row>
    <row r="67" spans="1:7" ht="21.75">
      <c r="A67" s="10"/>
      <c r="B67" s="16"/>
      <c r="C67" s="10"/>
      <c r="D67" s="27">
        <v>150400</v>
      </c>
      <c r="E67" s="33" t="s">
        <v>49</v>
      </c>
      <c r="F67" s="8">
        <v>7110800</v>
      </c>
      <c r="G67" s="25">
        <v>0</v>
      </c>
    </row>
    <row r="68" spans="1:7" ht="21.75">
      <c r="A68" s="10"/>
      <c r="B68" s="16"/>
      <c r="C68" s="10"/>
      <c r="D68" s="27">
        <v>151020</v>
      </c>
      <c r="E68" s="33" t="s">
        <v>50</v>
      </c>
      <c r="F68" s="8">
        <v>7522000</v>
      </c>
      <c r="G68" s="25">
        <v>29920</v>
      </c>
    </row>
    <row r="69" spans="1:7" ht="21.75">
      <c r="A69" s="10"/>
      <c r="B69" s="16"/>
      <c r="C69" s="10"/>
      <c r="D69" s="27">
        <v>20300</v>
      </c>
      <c r="E69" s="33" t="s">
        <v>51</v>
      </c>
      <c r="F69" s="8">
        <v>7533000</v>
      </c>
      <c r="G69" s="25">
        <v>0</v>
      </c>
    </row>
    <row r="70" spans="1:7" ht="21.75">
      <c r="A70" s="10"/>
      <c r="B70" s="16"/>
      <c r="C70" s="10"/>
      <c r="D70" s="27">
        <v>753400</v>
      </c>
      <c r="E70" s="33" t="s">
        <v>52</v>
      </c>
      <c r="F70" s="8">
        <v>7542000</v>
      </c>
      <c r="G70" s="25">
        <v>0</v>
      </c>
    </row>
    <row r="71" spans="1:7" ht="21.75">
      <c r="A71" s="10"/>
      <c r="B71" s="16"/>
      <c r="C71" s="10"/>
      <c r="D71" s="27">
        <v>13000</v>
      </c>
      <c r="E71" s="33" t="s">
        <v>53</v>
      </c>
      <c r="F71" s="8">
        <v>7561000</v>
      </c>
      <c r="G71" s="25">
        <v>13000</v>
      </c>
    </row>
    <row r="72" spans="1:7" ht="21.75">
      <c r="A72" s="10"/>
      <c r="B72" s="16"/>
      <c r="C72" s="10"/>
      <c r="D72" s="31">
        <f>D57+D58+D59+D60+D61+D62+D63+D64+D65+D66+D67+D68+D69+D70+D71</f>
        <v>8185326.7199999997</v>
      </c>
      <c r="E72" s="49" t="s">
        <v>6</v>
      </c>
      <c r="F72" s="8"/>
      <c r="G72" s="31">
        <f>G57+G58+G59+G60+G61+G62+G63+G64+G65+G66+G67+G68+G69+G70+G71</f>
        <v>376829.52</v>
      </c>
    </row>
    <row r="73" spans="1:7" ht="21.75">
      <c r="A73" s="13"/>
      <c r="B73" s="16"/>
      <c r="C73" s="13"/>
      <c r="D73" s="16"/>
      <c r="E73" s="11"/>
      <c r="F73" s="8"/>
      <c r="G73" s="13"/>
    </row>
    <row r="74" spans="1:7" ht="21.75">
      <c r="A74" s="56"/>
      <c r="B74" s="36"/>
      <c r="C74" s="36"/>
      <c r="D74" s="37">
        <f>D56+D72</f>
        <v>16574977.16</v>
      </c>
      <c r="E74" s="57" t="s">
        <v>54</v>
      </c>
      <c r="F74" s="58"/>
      <c r="G74" s="37">
        <f>G56+G72</f>
        <v>1238547.49</v>
      </c>
    </row>
    <row r="75" spans="1:7" ht="21.75">
      <c r="A75" s="16"/>
      <c r="B75" s="16"/>
      <c r="C75" s="16"/>
      <c r="D75" s="30">
        <v>3128656.4</v>
      </c>
      <c r="E75" s="59" t="s">
        <v>55</v>
      </c>
      <c r="F75" s="60"/>
      <c r="G75" s="61">
        <v>1121604.69</v>
      </c>
    </row>
    <row r="76" spans="1:7" ht="21.75">
      <c r="A76" s="16"/>
      <c r="B76" s="16"/>
      <c r="C76" s="16"/>
      <c r="D76" s="10"/>
      <c r="E76" s="59" t="s">
        <v>56</v>
      </c>
      <c r="F76" s="59"/>
      <c r="G76" s="10"/>
    </row>
    <row r="77" spans="1:7" ht="21.75">
      <c r="A77" s="16"/>
      <c r="B77" s="16"/>
      <c r="C77" s="16"/>
      <c r="D77" s="25"/>
      <c r="E77" s="59" t="s">
        <v>57</v>
      </c>
      <c r="F77" s="59"/>
      <c r="G77" s="63"/>
    </row>
    <row r="78" spans="1:7" ht="22.5" thickBot="1">
      <c r="A78" s="16"/>
      <c r="B78" s="16"/>
      <c r="C78" s="16"/>
      <c r="D78" s="64">
        <f>D8+D37-D74</f>
        <v>26615314.740000006</v>
      </c>
      <c r="E78" s="62" t="s">
        <v>58</v>
      </c>
      <c r="F78" s="62"/>
      <c r="G78" s="64">
        <f>G8+G20+G30-G56-G72</f>
        <v>26615314.740000002</v>
      </c>
    </row>
    <row r="79" spans="1:7" ht="15" thickTop="1"/>
  </sheetData>
  <mergeCells count="5">
    <mergeCell ref="A4:D4"/>
    <mergeCell ref="A40:D40"/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2017-07-14T02:09:59Z</dcterms:created>
  <dcterms:modified xsi:type="dcterms:W3CDTF">2017-07-14T02:17:27Z</dcterms:modified>
</cp:coreProperties>
</file>